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Kloštar_2014.pdf">'List1'!#REF!</definedName>
  </definedNames>
  <calcPr fullCalcOnLoad="1"/>
</workbook>
</file>

<file path=xl/sharedStrings.xml><?xml version="1.0" encoding="utf-8"?>
<sst xmlns="http://schemas.openxmlformats.org/spreadsheetml/2006/main" count="58" uniqueCount="47">
  <si>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</si>
  <si>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</si>
  <si>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</si>
  <si>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</si>
  <si>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</si>
  <si>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</si>
  <si>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</si>
  <si>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</si>
  <si>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</si>
  <si>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</si>
  <si>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</si>
  <si>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</si>
  <si>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MRS Kloštar Podravski</t>
  </si>
  <si>
    <t xml:space="preserve">Mjesto uzorkovanja </t>
  </si>
  <si>
    <t>Datum uzorkovanja</t>
  </si>
  <si>
    <r>
      <t>Gornja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 15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</t>
    </r>
  </si>
  <si>
    <r>
      <t>Donja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</si>
  <si>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r>
      <t xml:space="preserve"> Wobbe-ova značajka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</si>
  <si>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t>Donja ogrijevna vrijednost (kWh/m³) 15ºC</t>
  </si>
  <si>
    <t>Prosječna ponderirana vrijednost izmjerenih donjih ogrijevnih vrijednosti (MJ/m³) 15ºC</t>
  </si>
  <si>
    <t>Prosječna ponderirana vrijednost izmjerenih donjih ogrijevnih vrijednosti (kWh/m³) 15ºC</t>
  </si>
  <si>
    <t>Izvješće o kvaliteti plina na distribucijskom području Plinkom d.o.o.  temeljem dostavljenih kromatografskih analiza plina operatora transportnog sustava (sukladno članku 57. stavku 9. Mrežnih pravila plinskog distribucijskog sustava (NN 155/14)</t>
  </si>
  <si>
    <t>Godina 2017.</t>
  </si>
  <si>
    <t>03.01.2017.</t>
  </si>
  <si>
    <t>16.01.2017.</t>
  </si>
  <si>
    <t>06.02.2017.</t>
  </si>
  <si>
    <t>16.02.2017.</t>
  </si>
  <si>
    <t>06.03.2017.</t>
  </si>
  <si>
    <t>16.03.2017.</t>
  </si>
  <si>
    <t>03.04.2017.</t>
  </si>
  <si>
    <t>18.04.2017.</t>
  </si>
  <si>
    <t>03.05.2017.</t>
  </si>
  <si>
    <t>16.05.2017.</t>
  </si>
  <si>
    <t>05.06.2017.</t>
  </si>
  <si>
    <t>19.06.2017.</t>
  </si>
  <si>
    <t>03.07.2017.</t>
  </si>
  <si>
    <t>17.07.2017.</t>
  </si>
  <si>
    <t>03.08.2017.</t>
  </si>
  <si>
    <t>16.08.2017.</t>
  </si>
  <si>
    <t>04.09.2017.</t>
  </si>
  <si>
    <t>18.09.2017.</t>
  </si>
  <si>
    <t>03.10.2017.</t>
  </si>
  <si>
    <t>16.10.2017.</t>
  </si>
  <si>
    <t>06.11.2017.</t>
  </si>
  <si>
    <t>16.11.2017.</t>
  </si>
  <si>
    <t>04.12.2017.</t>
  </si>
  <si>
    <t>18.12.2017.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</si>
</sst>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0.0000"/>
    <numFmt numFmtId="169" formatCode="0.000000"/>
    <numFmt numFmtId="170" formatCode="0.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9" fontId="1" fillId="32" borderId="10" xfId="0" applyNumberFormat="1" applyFont="1" applyFill="1" applyBorder="1" applyAlignment="1">
      <alignment horizontal="center" vertical="center"/>
    </xf>
    <xf numFmtId="169" fontId="1" fillId="32" borderId="12" xfId="0" applyNumberFormat="1" applyFont="1" applyFill="1" applyBorder="1" applyAlignment="1">
      <alignment horizontal="center" vertical="center"/>
    </xf>
    <xf numFmtId="169" fontId="1" fillId="32" borderId="13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0" fontId="1" fillId="0" borderId="11" xfId="0" applyNumberFormat="1" applyFont="1" applyBorder="1" applyAlignment="1">
      <alignment horizontal="center" vertical="center"/>
    </xf>
    <xf numFmtId="170" fontId="1" fillId="32" borderId="11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170" fontId="1" fillId="32" borderId="12" xfId="0" applyNumberFormat="1" applyFont="1" applyFill="1" applyBorder="1" applyAlignment="1">
      <alignment horizontal="center" vertical="center"/>
    </xf>
    <xf numFmtId="170" fontId="1" fillId="32" borderId="13" xfId="0" applyNumberFormat="1" applyFont="1" applyFill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 vertical="center"/>
    </xf>
    <xf numFmtId="170" fontId="1" fillId="32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69" fontId="1" fillId="32" borderId="19" xfId="0" applyNumberFormat="1" applyFont="1" applyFill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70" fontId="1" fillId="32" borderId="19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2" max="2" width="13.8515625" style="0" customWidth="1"/>
    <col min="3" max="3" width="14.421875" style="0" customWidth="1"/>
    <col min="4" max="4" width="14.8515625" style="0" customWidth="1"/>
    <col min="5" max="6" width="15.8515625" style="0" customWidth="1"/>
    <col min="7" max="8" width="19.7109375" style="0" customWidth="1"/>
    <col min="9" max="9" width="16.00390625" style="0" customWidth="1"/>
  </cols>
  <sheetData>
    <row r="1" spans="1:9" ht="15">
      <c r="A1" s="33" t="s">
        <v>21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15">
      <c r="A3" s="35"/>
      <c r="B3" s="35"/>
      <c r="C3" s="35"/>
      <c r="D3" s="35"/>
      <c r="E3" s="35"/>
      <c r="F3" s="35"/>
      <c r="G3" s="35"/>
      <c r="H3" s="35"/>
      <c r="I3" s="35"/>
    </row>
    <row r="4" ht="15.75" thickBot="1"/>
    <row r="5" spans="1:10" ht="15" customHeight="1" thickBot="1">
      <c r="A5" s="44" t="s">
        <v>22</v>
      </c>
      <c r="B5" s="44" t="s">
        <v>13</v>
      </c>
      <c r="C5" s="44" t="s">
        <v>14</v>
      </c>
      <c r="D5" s="44" t="s">
        <v>15</v>
      </c>
      <c r="E5" s="41" t="s">
        <v>16</v>
      </c>
      <c r="F5" s="41" t="s">
        <v>18</v>
      </c>
      <c r="G5" s="53" t="s">
        <v>19</v>
      </c>
      <c r="H5" s="53" t="s">
        <v>20</v>
      </c>
      <c r="I5" s="36" t="s">
        <v>17</v>
      </c>
      <c r="J5" s="10"/>
    </row>
    <row r="6" spans="1:10" ht="51.75" customHeight="1" thickBot="1">
      <c r="A6" s="44"/>
      <c r="B6" s="44"/>
      <c r="C6" s="44"/>
      <c r="D6" s="44"/>
      <c r="E6" s="42"/>
      <c r="F6" s="39"/>
      <c r="G6" s="54"/>
      <c r="H6" s="42"/>
      <c r="I6" s="37"/>
      <c r="J6" s="10"/>
    </row>
    <row r="7" spans="1:9" ht="15.75" thickBot="1">
      <c r="A7" s="43" t="s">
        <v>0</v>
      </c>
      <c r="B7" s="40" t="s">
        <v>12</v>
      </c>
      <c r="C7" s="1" t="s">
        <v>23</v>
      </c>
      <c r="D7" s="2">
        <v>38.26</v>
      </c>
      <c r="E7" s="12">
        <v>34.5</v>
      </c>
      <c r="F7" s="19">
        <f aca="true" t="shared" si="0" ref="F7:F30">ROUND((E7/3.6),6)</f>
        <v>9.583333</v>
      </c>
      <c r="G7" s="51">
        <f>AVERAGE(E7,E8)</f>
        <v>34.5</v>
      </c>
      <c r="H7" s="49">
        <f>ROUND((G7/3.6),6)</f>
        <v>9.583333</v>
      </c>
      <c r="I7" s="2">
        <v>49.65</v>
      </c>
    </row>
    <row r="8" spans="1:9" ht="15.75" thickBot="1">
      <c r="A8" s="43"/>
      <c r="B8" s="40"/>
      <c r="C8" s="3" t="s">
        <v>24</v>
      </c>
      <c r="D8" s="9">
        <v>38.26</v>
      </c>
      <c r="E8" s="13">
        <v>34.5</v>
      </c>
      <c r="F8" s="20">
        <f t="shared" si="0"/>
        <v>9.583333</v>
      </c>
      <c r="G8" s="52"/>
      <c r="H8" s="50"/>
      <c r="I8" s="3">
        <v>49.64</v>
      </c>
    </row>
    <row r="9" spans="1:9" ht="15.75" thickBot="1">
      <c r="A9" s="43" t="s">
        <v>1</v>
      </c>
      <c r="B9" s="38" t="s">
        <v>12</v>
      </c>
      <c r="C9" s="11" t="s">
        <v>25</v>
      </c>
      <c r="D9" s="2">
        <v>38.32</v>
      </c>
      <c r="E9" s="12">
        <v>34.55</v>
      </c>
      <c r="F9" s="19">
        <f t="shared" si="0"/>
        <v>9.597222</v>
      </c>
      <c r="G9" s="51">
        <f>AVERAGE(E9,E10)</f>
        <v>34.575</v>
      </c>
      <c r="H9" s="49">
        <f>ROUND((G9/3.6),6)</f>
        <v>9.604167</v>
      </c>
      <c r="I9" s="2">
        <v>49.79</v>
      </c>
    </row>
    <row r="10" spans="1:9" ht="15.75" thickBot="1">
      <c r="A10" s="43"/>
      <c r="B10" s="39"/>
      <c r="C10" s="4" t="s">
        <v>26</v>
      </c>
      <c r="D10" s="4">
        <v>38.37</v>
      </c>
      <c r="E10" s="14">
        <v>34.6</v>
      </c>
      <c r="F10" s="21">
        <f t="shared" si="0"/>
        <v>9.611111</v>
      </c>
      <c r="G10" s="52"/>
      <c r="H10" s="50"/>
      <c r="I10" s="16">
        <v>49.9</v>
      </c>
    </row>
    <row r="11" spans="1:9" ht="15.75" thickBot="1">
      <c r="A11" s="43" t="s">
        <v>2</v>
      </c>
      <c r="B11" s="38" t="s">
        <v>12</v>
      </c>
      <c r="C11" s="2" t="s">
        <v>27</v>
      </c>
      <c r="D11" s="8">
        <v>38.3</v>
      </c>
      <c r="E11" s="15">
        <v>34.53</v>
      </c>
      <c r="F11" s="19">
        <f t="shared" si="0"/>
        <v>9.591667</v>
      </c>
      <c r="G11" s="51">
        <f>AVERAGE(E11,E12)</f>
        <v>34.599000000000004</v>
      </c>
      <c r="H11" s="49">
        <f>ROUND((G11/3.6),6)</f>
        <v>9.610833</v>
      </c>
      <c r="I11" s="5">
        <v>49.75</v>
      </c>
    </row>
    <row r="12" spans="1:9" ht="15.75" thickBot="1">
      <c r="A12" s="43"/>
      <c r="B12" s="39"/>
      <c r="C12" s="3" t="s">
        <v>28</v>
      </c>
      <c r="D12" s="24">
        <v>38.45</v>
      </c>
      <c r="E12" s="25">
        <v>34.668</v>
      </c>
      <c r="F12" s="20">
        <f t="shared" si="0"/>
        <v>9.63</v>
      </c>
      <c r="G12" s="52"/>
      <c r="H12" s="50"/>
      <c r="I12" s="24">
        <v>50.033</v>
      </c>
    </row>
    <row r="13" spans="1:9" ht="15.75" thickBot="1">
      <c r="A13" s="43" t="s">
        <v>3</v>
      </c>
      <c r="B13" s="38" t="s">
        <v>12</v>
      </c>
      <c r="C13" s="2" t="s">
        <v>29</v>
      </c>
      <c r="D13" s="26">
        <v>38.388</v>
      </c>
      <c r="E13" s="27">
        <v>34.613</v>
      </c>
      <c r="F13" s="19">
        <f t="shared" si="0"/>
        <v>9.614722</v>
      </c>
      <c r="G13" s="51">
        <f>AVERAGE(E13,E14)</f>
        <v>34.632999999999996</v>
      </c>
      <c r="H13" s="49">
        <f>ROUND((G13/3.6),6)</f>
        <v>9.620278</v>
      </c>
      <c r="I13" s="2">
        <v>49.925</v>
      </c>
    </row>
    <row r="14" spans="1:9" ht="15.75" thickBot="1">
      <c r="A14" s="43"/>
      <c r="B14" s="39"/>
      <c r="C14" s="3" t="s">
        <v>30</v>
      </c>
      <c r="D14" s="3">
        <v>38.432</v>
      </c>
      <c r="E14" s="25">
        <v>34.653</v>
      </c>
      <c r="F14" s="20">
        <f t="shared" si="0"/>
        <v>9.625833</v>
      </c>
      <c r="G14" s="52"/>
      <c r="H14" s="50"/>
      <c r="I14" s="3">
        <v>49.925</v>
      </c>
    </row>
    <row r="15" spans="1:9" ht="15.75" thickBot="1">
      <c r="A15" s="43" t="s">
        <v>4</v>
      </c>
      <c r="B15" s="38" t="s">
        <v>12</v>
      </c>
      <c r="C15" s="2" t="s">
        <v>31</v>
      </c>
      <c r="D15" s="2">
        <v>38.369</v>
      </c>
      <c r="E15" s="27">
        <v>34.597</v>
      </c>
      <c r="F15" s="19">
        <f t="shared" si="0"/>
        <v>9.610278</v>
      </c>
      <c r="G15" s="51">
        <f>AVERAGE(E15,E16)</f>
        <v>34.5925</v>
      </c>
      <c r="H15" s="49">
        <f>34.593/3.6</f>
        <v>9.609166666666667</v>
      </c>
      <c r="I15" s="2">
        <v>49.811</v>
      </c>
    </row>
    <row r="16" spans="1:9" ht="15.75" thickBot="1">
      <c r="A16" s="43"/>
      <c r="B16" s="39"/>
      <c r="C16" s="3" t="s">
        <v>32</v>
      </c>
      <c r="D16" s="3">
        <v>38.361</v>
      </c>
      <c r="E16" s="25">
        <v>34.588</v>
      </c>
      <c r="F16" s="20">
        <f t="shared" si="0"/>
        <v>9.607778</v>
      </c>
      <c r="G16" s="52"/>
      <c r="H16" s="50"/>
      <c r="I16" s="3">
        <v>49.879</v>
      </c>
    </row>
    <row r="17" spans="1:9" ht="15.75" thickBot="1">
      <c r="A17" s="43" t="s">
        <v>5</v>
      </c>
      <c r="B17" s="38" t="s">
        <v>12</v>
      </c>
      <c r="C17" s="2" t="s">
        <v>33</v>
      </c>
      <c r="D17" s="2">
        <v>38.407</v>
      </c>
      <c r="E17" s="27">
        <v>34.63</v>
      </c>
      <c r="F17" s="19">
        <f t="shared" si="0"/>
        <v>9.619444</v>
      </c>
      <c r="G17" s="51">
        <f>AVERAGE(E17,E18)</f>
        <v>34.6325</v>
      </c>
      <c r="H17" s="49">
        <f>34.633/3.6</f>
        <v>9.620277777777778</v>
      </c>
      <c r="I17" s="26">
        <v>49.967</v>
      </c>
    </row>
    <row r="18" spans="1:9" ht="15.75" thickBot="1">
      <c r="A18" s="43"/>
      <c r="B18" s="39"/>
      <c r="C18" s="3" t="s">
        <v>34</v>
      </c>
      <c r="D18" s="24">
        <v>38.412</v>
      </c>
      <c r="E18" s="25">
        <v>34.635</v>
      </c>
      <c r="F18" s="20">
        <f t="shared" si="0"/>
        <v>9.620833</v>
      </c>
      <c r="G18" s="52"/>
      <c r="H18" s="50"/>
      <c r="I18" s="3">
        <v>49.911</v>
      </c>
    </row>
    <row r="19" spans="1:11" ht="15.75" thickBot="1">
      <c r="A19" s="43" t="s">
        <v>6</v>
      </c>
      <c r="B19" s="38" t="s">
        <v>12</v>
      </c>
      <c r="C19" s="2" t="s">
        <v>35</v>
      </c>
      <c r="D19" s="26">
        <v>38.512</v>
      </c>
      <c r="E19" s="27">
        <v>34.725</v>
      </c>
      <c r="F19" s="19">
        <f t="shared" si="0"/>
        <v>9.645833</v>
      </c>
      <c r="G19" s="51">
        <f>AVERAGE(E19,E20)</f>
        <v>34.653000000000006</v>
      </c>
      <c r="H19" s="49">
        <f>ROUND((G19/3.6),6)</f>
        <v>9.625833</v>
      </c>
      <c r="I19" s="26">
        <v>50.053</v>
      </c>
      <c r="K19" s="18"/>
    </row>
    <row r="20" spans="1:9" ht="15.75" thickBot="1">
      <c r="A20" s="43"/>
      <c r="B20" s="39"/>
      <c r="C20" s="4" t="s">
        <v>36</v>
      </c>
      <c r="D20" s="28">
        <v>38.357</v>
      </c>
      <c r="E20" s="29">
        <v>34.581</v>
      </c>
      <c r="F20" s="20">
        <f t="shared" si="0"/>
        <v>9.605833</v>
      </c>
      <c r="G20" s="52"/>
      <c r="H20" s="50"/>
      <c r="I20" s="28">
        <v>49.9753</v>
      </c>
    </row>
    <row r="21" spans="1:9" ht="15.75" thickBot="1">
      <c r="A21" s="43" t="s">
        <v>7</v>
      </c>
      <c r="B21" s="38" t="s">
        <v>12</v>
      </c>
      <c r="C21" s="6" t="s">
        <v>37</v>
      </c>
      <c r="D21" s="5">
        <v>38.351</v>
      </c>
      <c r="E21" s="30">
        <v>34.578</v>
      </c>
      <c r="F21" s="19">
        <f t="shared" si="0"/>
        <v>9.605</v>
      </c>
      <c r="G21" s="51">
        <f>AVERAGE(E21,E22)</f>
        <v>34.5535</v>
      </c>
      <c r="H21" s="49">
        <f>ROUND((G21/3.6),6)</f>
        <v>9.598194</v>
      </c>
      <c r="I21" s="26">
        <v>49.872</v>
      </c>
    </row>
    <row r="22" spans="1:9" ht="15.75" thickBot="1">
      <c r="A22" s="43"/>
      <c r="B22" s="39"/>
      <c r="C22" s="7" t="s">
        <v>38</v>
      </c>
      <c r="D22" s="24">
        <v>38.299</v>
      </c>
      <c r="E22" s="25">
        <v>34.529</v>
      </c>
      <c r="F22" s="20">
        <f t="shared" si="0"/>
        <v>9.591389</v>
      </c>
      <c r="G22" s="52"/>
      <c r="H22" s="50"/>
      <c r="I22" s="24">
        <v>49.873</v>
      </c>
    </row>
    <row r="23" spans="1:9" ht="15">
      <c r="A23" s="46" t="s">
        <v>8</v>
      </c>
      <c r="B23" s="38" t="s">
        <v>12</v>
      </c>
      <c r="C23" s="2" t="s">
        <v>39</v>
      </c>
      <c r="D23" s="26">
        <v>38.255</v>
      </c>
      <c r="E23" s="27">
        <v>34.49</v>
      </c>
      <c r="F23" s="19">
        <f t="shared" si="0"/>
        <v>9.580556</v>
      </c>
      <c r="G23" s="51">
        <f>AVERAGE(E23,E24)</f>
        <v>34.536</v>
      </c>
      <c r="H23" s="49">
        <f>ROUND((G23/3.6),6)</f>
        <v>9.593333</v>
      </c>
      <c r="I23" s="26">
        <v>49.772</v>
      </c>
    </row>
    <row r="24" spans="1:9" ht="15.75" thickBot="1">
      <c r="A24" s="47"/>
      <c r="B24" s="48"/>
      <c r="C24" s="17" t="s">
        <v>40</v>
      </c>
      <c r="D24" s="31">
        <v>38.358</v>
      </c>
      <c r="E24" s="32">
        <v>34.582</v>
      </c>
      <c r="F24" s="20">
        <f t="shared" si="0"/>
        <v>9.606111</v>
      </c>
      <c r="G24" s="52"/>
      <c r="H24" s="50"/>
      <c r="I24" s="31">
        <v>49.972</v>
      </c>
    </row>
    <row r="25" spans="1:9" ht="15.75" thickBot="1">
      <c r="A25" s="43" t="s">
        <v>9</v>
      </c>
      <c r="B25" s="38" t="s">
        <v>12</v>
      </c>
      <c r="C25" s="2" t="s">
        <v>41</v>
      </c>
      <c r="D25" s="26">
        <v>37.796</v>
      </c>
      <c r="E25" s="27">
        <v>34.075</v>
      </c>
      <c r="F25" s="19">
        <f t="shared" si="0"/>
        <v>9.465278</v>
      </c>
      <c r="G25" s="51">
        <f>AVERAGE(E25,E26)</f>
        <v>34.067</v>
      </c>
      <c r="H25" s="49">
        <f>ROUND((G25/3.6),6)</f>
        <v>9.463056</v>
      </c>
      <c r="I25" s="26">
        <v>49.042</v>
      </c>
    </row>
    <row r="26" spans="1:9" ht="15.75" thickBot="1">
      <c r="A26" s="43"/>
      <c r="B26" s="39"/>
      <c r="C26" s="3" t="s">
        <v>42</v>
      </c>
      <c r="D26" s="24">
        <v>37.778</v>
      </c>
      <c r="E26" s="25">
        <v>34.059</v>
      </c>
      <c r="F26" s="20">
        <f t="shared" si="0"/>
        <v>9.460833</v>
      </c>
      <c r="G26" s="52"/>
      <c r="H26" s="50"/>
      <c r="I26" s="24">
        <v>49.02</v>
      </c>
    </row>
    <row r="27" spans="1:9" ht="15.75" thickBot="1">
      <c r="A27" s="43" t="s">
        <v>10</v>
      </c>
      <c r="B27" s="38" t="s">
        <v>12</v>
      </c>
      <c r="C27" s="2" t="s">
        <v>43</v>
      </c>
      <c r="D27" s="26">
        <v>37.858</v>
      </c>
      <c r="E27" s="27">
        <v>34.132</v>
      </c>
      <c r="F27" s="19">
        <f t="shared" si="0"/>
        <v>9.481111</v>
      </c>
      <c r="G27" s="51">
        <f>AVERAGE(E27,E28)</f>
        <v>34.1045</v>
      </c>
      <c r="H27" s="49">
        <f>ROUND((G27/3.6),6)</f>
        <v>9.473472</v>
      </c>
      <c r="I27" s="26">
        <v>49.131</v>
      </c>
    </row>
    <row r="28" spans="1:9" ht="15.75" thickBot="1">
      <c r="A28" s="43"/>
      <c r="B28" s="39"/>
      <c r="C28" s="3" t="s">
        <v>44</v>
      </c>
      <c r="D28" s="24">
        <v>37.799</v>
      </c>
      <c r="E28" s="25">
        <v>34.077</v>
      </c>
      <c r="F28" s="20">
        <f t="shared" si="0"/>
        <v>9.465833</v>
      </c>
      <c r="G28" s="52"/>
      <c r="H28" s="50"/>
      <c r="I28" s="24">
        <v>49.072</v>
      </c>
    </row>
    <row r="29" spans="1:9" ht="15.75" thickBot="1">
      <c r="A29" s="43" t="s">
        <v>11</v>
      </c>
      <c r="B29" s="38" t="s">
        <v>12</v>
      </c>
      <c r="C29" s="2" t="s">
        <v>45</v>
      </c>
      <c r="D29" s="26">
        <v>37.811</v>
      </c>
      <c r="E29" s="27">
        <v>34.089</v>
      </c>
      <c r="F29" s="19">
        <f t="shared" si="0"/>
        <v>9.469167</v>
      </c>
      <c r="G29" s="51">
        <f>AVERAGE(E29,E30)</f>
        <v>34.086</v>
      </c>
      <c r="H29" s="49">
        <f>ROUND((G29/3.6),6)</f>
        <v>9.468333</v>
      </c>
      <c r="I29" s="26">
        <v>49.065</v>
      </c>
    </row>
    <row r="30" spans="1:9" ht="15.75" thickBot="1">
      <c r="A30" s="43"/>
      <c r="B30" s="39"/>
      <c r="C30" s="3" t="s">
        <v>46</v>
      </c>
      <c r="D30" s="24">
        <v>37.805</v>
      </c>
      <c r="E30" s="25">
        <v>34.083</v>
      </c>
      <c r="F30" s="20">
        <f t="shared" si="0"/>
        <v>9.4675</v>
      </c>
      <c r="G30" s="52"/>
      <c r="H30" s="50"/>
      <c r="I30" s="24">
        <v>49.072</v>
      </c>
    </row>
    <row r="31" ht="15">
      <c r="A31" s="45"/>
    </row>
    <row r="32" ht="15">
      <c r="A32" s="45"/>
    </row>
    <row r="33" spans="1:8" ht="15">
      <c r="A33" s="45"/>
      <c r="G33" s="22"/>
      <c r="H33" s="23"/>
    </row>
    <row r="34" ht="15">
      <c r="A34" s="45"/>
    </row>
  </sheetData>
  <sheetProtection/>
  <mergeCells count="60">
    <mergeCell ref="H23:H24"/>
    <mergeCell ref="G5:G6"/>
    <mergeCell ref="F5:F6"/>
    <mergeCell ref="H5:H6"/>
    <mergeCell ref="H7:H8"/>
    <mergeCell ref="H9:H10"/>
    <mergeCell ref="G19:G20"/>
    <mergeCell ref="G17:G18"/>
    <mergeCell ref="H11:H12"/>
    <mergeCell ref="H13:H14"/>
    <mergeCell ref="H15:H16"/>
    <mergeCell ref="G25:G26"/>
    <mergeCell ref="G27:G28"/>
    <mergeCell ref="G29:G30"/>
    <mergeCell ref="G7:G8"/>
    <mergeCell ref="G9:G10"/>
    <mergeCell ref="G11:G12"/>
    <mergeCell ref="G13:G14"/>
    <mergeCell ref="G15:G16"/>
    <mergeCell ref="G23:G24"/>
    <mergeCell ref="H17:H18"/>
    <mergeCell ref="H19:H20"/>
    <mergeCell ref="H21:H22"/>
    <mergeCell ref="A29:A30"/>
    <mergeCell ref="A7:A8"/>
    <mergeCell ref="B17:B18"/>
    <mergeCell ref="H25:H26"/>
    <mergeCell ref="H27:H28"/>
    <mergeCell ref="H29:H30"/>
    <mergeCell ref="G21:G22"/>
    <mergeCell ref="A33:A34"/>
    <mergeCell ref="A5:A6"/>
    <mergeCell ref="B5:B6"/>
    <mergeCell ref="B19:B20"/>
    <mergeCell ref="A19:A20"/>
    <mergeCell ref="A21:A22"/>
    <mergeCell ref="A23:A24"/>
    <mergeCell ref="B23:B24"/>
    <mergeCell ref="A31:A32"/>
    <mergeCell ref="A17:A18"/>
    <mergeCell ref="D5:D6"/>
    <mergeCell ref="A13:A14"/>
    <mergeCell ref="A11:A12"/>
    <mergeCell ref="B13:B14"/>
    <mergeCell ref="B15:B16"/>
    <mergeCell ref="B29:B30"/>
    <mergeCell ref="A25:A26"/>
    <mergeCell ref="B27:B28"/>
    <mergeCell ref="A27:A28"/>
    <mergeCell ref="B25:B26"/>
    <mergeCell ref="A1:I3"/>
    <mergeCell ref="I5:I6"/>
    <mergeCell ref="B21:B22"/>
    <mergeCell ref="B7:B8"/>
    <mergeCell ref="E5:E6"/>
    <mergeCell ref="A9:A10"/>
    <mergeCell ref="A15:A16"/>
    <mergeCell ref="C5:C6"/>
    <mergeCell ref="B9:B10"/>
    <mergeCell ref="B11:B12"/>
  </mergeCells>
  <printOptions/>
  <pageMargins left="0.7" right="0.7" top="0.75" bottom="0.75" header="0.3" footer="0.3"/>
  <pageSetup horizontalDpi="600" verticalDpi="600" orientation="portrait" paperSize="9" r:id="rId1"/>
  <ignoredErrors>
    <ignoredError sqref="H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2017-12-28T13:45:43Z</dcterms:modified>
  <cp:category/>
  <cp:version/>
  <cp:contentType/>
  <cp:contentStatus/>
</cp:coreProperties>
</file>