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Kloštar_2014.pdf">'List1'!#REF!</definedName>
  </definedNames>
  <calcPr fullCalcOnLoad="1"/>
</workbook>
</file>

<file path=xl/sharedStrings.xml><?xml version="1.0" encoding="utf-8"?>
<sst xmlns="http://schemas.openxmlformats.org/spreadsheetml/2006/main" count="58" uniqueCount="47">
  <si>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</si>
  <si>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</si>
  <si>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</si>
  <si>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</si>
  <si>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</si>
  <si>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</si>
  <si>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</si>
  <si>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</si>
  <si>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</si>
  <si>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</si>
  <si>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</si>
  <si>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</si>
  <si>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MRS Kloštar Podravski</t>
  </si>
  <si>
    <t xml:space="preserve">Mjesto uzorkovanja </t>
  </si>
  <si>
    <t>Datum uzorkovanja</t>
  </si>
  <si>
    <r>
      <t>Gornja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 15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</t>
    </r>
  </si>
  <si>
    <r>
      <t>Donja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</si>
  <si>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r>
      <t xml:space="preserve"> Wobbe-ova značajka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</si>
  <si>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t>Donja ogrijevna vrijednost (kWh/m³) 15ºC</t>
  </si>
  <si>
    <t>Prosječna ponderirana vrijednost izmjerenih donjih ogrijevnih vrijednosti (MJ/m³) 15ºC</t>
  </si>
  <si>
    <t>Prosječna ponderirana vrijednost izmjerenih donjih ogrijevnih vrijednosti (kWh/m³) 15ºC</t>
  </si>
  <si>
    <t>Godina 2018.</t>
  </si>
  <si>
    <t>03.01.2018.</t>
  </si>
  <si>
    <t>16.01.2018.</t>
  </si>
  <si>
    <t>05.02.2018.</t>
  </si>
  <si>
    <t>19.02.2018.</t>
  </si>
  <si>
    <t>05.03.2018.</t>
  </si>
  <si>
    <t>19.03.2018.</t>
  </si>
  <si>
    <t>04.04.2018.</t>
  </si>
  <si>
    <t>16.04.2018.</t>
  </si>
  <si>
    <t>03.05.2018.</t>
  </si>
  <si>
    <t>16.05.2018.</t>
  </si>
  <si>
    <t>04.06.2018.</t>
  </si>
  <si>
    <t>18.06.2018.</t>
  </si>
  <si>
    <t>03.07.2018.</t>
  </si>
  <si>
    <t>Izvješće o kvaliteti plina na distribucijskom području Plinkom d.o.o.  temeljem dostavljenih kromatografskih analiza plina operatora transportnog sustava (sukladno članku 57. stavku 9. Mrežnih pravila plinskog distribucijskog sustava (NN 50/18)</t>
  </si>
  <si>
    <t>16.07.2018.</t>
  </si>
  <si>
    <t>06.08.2018.</t>
  </si>
  <si>
    <t>16.08.2018.</t>
  </si>
  <si>
    <t>10.09.2018.</t>
  </si>
  <si>
    <t>20.09.2018</t>
  </si>
  <si>
    <t>25.09.2018.</t>
  </si>
  <si>
    <t>03.10.2018.</t>
  </si>
  <si>
    <t>16.10.2018.</t>
  </si>
  <si>
    <t>05.11.2018.</t>
  </si>
  <si>
    <t>19.11.2018.</t>
  </si>
  <si>
    <t>03.12.2018.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</si>
</sst>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000"/>
    <numFmt numFmtId="169" formatCode="0.000000"/>
    <numFmt numFmtId="170" formatCode="0.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9" fontId="1" fillId="32" borderId="10" xfId="0" applyNumberFormat="1" applyFont="1" applyFill="1" applyBorder="1" applyAlignment="1">
      <alignment horizontal="center" vertical="center"/>
    </xf>
    <xf numFmtId="169" fontId="1" fillId="32" borderId="12" xfId="0" applyNumberFormat="1" applyFont="1" applyFill="1" applyBorder="1" applyAlignment="1">
      <alignment horizontal="center" vertical="center"/>
    </xf>
    <xf numFmtId="169" fontId="1" fillId="32" borderId="16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0" borderId="11" xfId="0" applyNumberFormat="1" applyFont="1" applyBorder="1" applyAlignment="1">
      <alignment horizontal="center" vertical="center"/>
    </xf>
    <xf numFmtId="170" fontId="1" fillId="32" borderId="11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70" fontId="1" fillId="32" borderId="12" xfId="0" applyNumberFormat="1" applyFont="1" applyFill="1" applyBorder="1" applyAlignment="1">
      <alignment horizontal="center" vertical="center"/>
    </xf>
    <xf numFmtId="170" fontId="1" fillId="32" borderId="16" xfId="0" applyNumberFormat="1" applyFont="1" applyFill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32" borderId="15" xfId="0" applyNumberFormat="1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9" fontId="1" fillId="32" borderId="17" xfId="0" applyNumberFormat="1" applyFont="1" applyFill="1" applyBorder="1" applyAlignment="1">
      <alignment horizontal="center" vertical="center"/>
    </xf>
    <xf numFmtId="169" fontId="1" fillId="32" borderId="18" xfId="0" applyNumberFormat="1" applyFont="1" applyFill="1" applyBorder="1" applyAlignment="1">
      <alignment horizontal="center" vertical="center"/>
    </xf>
    <xf numFmtId="169" fontId="1" fillId="32" borderId="17" xfId="0" applyNumberFormat="1" applyFont="1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0" fontId="1" fillId="32" borderId="18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1" fillId="32" borderId="1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K30" sqref="K30"/>
    </sheetView>
  </sheetViews>
  <sheetFormatPr defaultColWidth="9.140625" defaultRowHeight="15"/>
  <cols>
    <col min="2" max="2" width="13.8515625" style="0" customWidth="1"/>
    <col min="3" max="3" width="14.421875" style="0" customWidth="1"/>
    <col min="4" max="4" width="14.8515625" style="0" customWidth="1"/>
    <col min="5" max="6" width="15.8515625" style="0" customWidth="1"/>
    <col min="7" max="8" width="19.7109375" style="0" customWidth="1"/>
    <col min="9" max="9" width="16.00390625" style="0" customWidth="1"/>
  </cols>
  <sheetData>
    <row r="1" spans="1:9" ht="15">
      <c r="A1" s="46" t="s">
        <v>35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47"/>
      <c r="B2" s="47"/>
      <c r="C2" s="47"/>
      <c r="D2" s="47"/>
      <c r="E2" s="47"/>
      <c r="F2" s="47"/>
      <c r="G2" s="47"/>
      <c r="H2" s="47"/>
      <c r="I2" s="47"/>
    </row>
    <row r="3" spans="1:9" ht="15">
      <c r="A3" s="48"/>
      <c r="B3" s="48"/>
      <c r="C3" s="48"/>
      <c r="D3" s="48"/>
      <c r="E3" s="48"/>
      <c r="F3" s="48"/>
      <c r="G3" s="48"/>
      <c r="H3" s="48"/>
      <c r="I3" s="48"/>
    </row>
    <row r="4" ht="15.75" thickBot="1"/>
    <row r="5" spans="1:10" ht="15" customHeight="1" thickBot="1">
      <c r="A5" s="42" t="s">
        <v>21</v>
      </c>
      <c r="B5" s="42" t="s">
        <v>13</v>
      </c>
      <c r="C5" s="42" t="s">
        <v>14</v>
      </c>
      <c r="D5" s="42" t="s">
        <v>15</v>
      </c>
      <c r="E5" s="33" t="s">
        <v>16</v>
      </c>
      <c r="F5" s="33" t="s">
        <v>18</v>
      </c>
      <c r="G5" s="31" t="s">
        <v>19</v>
      </c>
      <c r="H5" s="31" t="s">
        <v>20</v>
      </c>
      <c r="I5" s="49" t="s">
        <v>17</v>
      </c>
      <c r="J5" s="7"/>
    </row>
    <row r="6" spans="1:10" ht="51.75" customHeight="1" thickBot="1">
      <c r="A6" s="42"/>
      <c r="B6" s="42"/>
      <c r="C6" s="42"/>
      <c r="D6" s="42"/>
      <c r="E6" s="35"/>
      <c r="F6" s="34"/>
      <c r="G6" s="32"/>
      <c r="H6" s="35"/>
      <c r="I6" s="50"/>
      <c r="J6" s="7"/>
    </row>
    <row r="7" spans="1:9" ht="15.75" thickBot="1">
      <c r="A7" s="39" t="s">
        <v>0</v>
      </c>
      <c r="B7" s="51" t="s">
        <v>12</v>
      </c>
      <c r="C7" s="1" t="s">
        <v>22</v>
      </c>
      <c r="D7" s="18">
        <v>37.765</v>
      </c>
      <c r="E7" s="19">
        <v>34.046</v>
      </c>
      <c r="F7" s="11">
        <f aca="true" t="shared" si="0" ref="F7:F31">ROUND((E7/3.6),6)</f>
        <v>9.457222</v>
      </c>
      <c r="G7" s="36">
        <f>AVERAGE(E7,E8)</f>
        <v>34.085</v>
      </c>
      <c r="H7" s="28">
        <f>ROUND((G7/3.6),6)</f>
        <v>9.468056</v>
      </c>
      <c r="I7" s="2">
        <v>49.025</v>
      </c>
    </row>
    <row r="8" spans="1:9" ht="15.75" thickBot="1">
      <c r="A8" s="39"/>
      <c r="B8" s="51"/>
      <c r="C8" s="3" t="s">
        <v>23</v>
      </c>
      <c r="D8" s="16">
        <v>37.85</v>
      </c>
      <c r="E8" s="17">
        <v>34.124</v>
      </c>
      <c r="F8" s="12">
        <f t="shared" si="0"/>
        <v>9.478889</v>
      </c>
      <c r="G8" s="37"/>
      <c r="H8" s="30"/>
      <c r="I8" s="3">
        <v>49.128</v>
      </c>
    </row>
    <row r="9" spans="1:9" ht="15.75" thickBot="1">
      <c r="A9" s="39" t="s">
        <v>1</v>
      </c>
      <c r="B9" s="40" t="s">
        <v>12</v>
      </c>
      <c r="C9" s="8" t="s">
        <v>24</v>
      </c>
      <c r="D9" s="18">
        <v>37.793</v>
      </c>
      <c r="E9" s="19">
        <v>34.072</v>
      </c>
      <c r="F9" s="11">
        <f t="shared" si="0"/>
        <v>9.464444</v>
      </c>
      <c r="G9" s="36">
        <f>AVERAGE(E9,E10)</f>
        <v>34.085</v>
      </c>
      <c r="H9" s="28">
        <f>ROUND((G9/3.6),6)</f>
        <v>9.468056</v>
      </c>
      <c r="I9" s="2">
        <v>49.063</v>
      </c>
    </row>
    <row r="10" spans="1:9" ht="15.75" thickBot="1">
      <c r="A10" s="39"/>
      <c r="B10" s="34"/>
      <c r="C10" s="4" t="s">
        <v>25</v>
      </c>
      <c r="D10" s="20">
        <v>37.82</v>
      </c>
      <c r="E10" s="21">
        <v>34.098</v>
      </c>
      <c r="F10" s="13">
        <f t="shared" si="0"/>
        <v>9.471667</v>
      </c>
      <c r="G10" s="37"/>
      <c r="H10" s="30"/>
      <c r="I10" s="20">
        <v>49.051</v>
      </c>
    </row>
    <row r="11" spans="1:9" ht="15.75" thickBot="1">
      <c r="A11" s="39" t="s">
        <v>2</v>
      </c>
      <c r="B11" s="40" t="s">
        <v>12</v>
      </c>
      <c r="C11" s="2" t="s">
        <v>26</v>
      </c>
      <c r="D11" s="25">
        <v>37.764</v>
      </c>
      <c r="E11" s="22">
        <v>34.046</v>
      </c>
      <c r="F11" s="11">
        <f t="shared" si="0"/>
        <v>9.457222</v>
      </c>
      <c r="G11" s="36">
        <f>AVERAGE(E11,E12)</f>
        <v>34.09</v>
      </c>
      <c r="H11" s="28">
        <f>ROUND((G11/3.6),6)</f>
        <v>9.469444</v>
      </c>
      <c r="I11" s="25">
        <v>49.01</v>
      </c>
    </row>
    <row r="12" spans="1:9" ht="15.75" thickBot="1">
      <c r="A12" s="39"/>
      <c r="B12" s="34"/>
      <c r="C12" s="3" t="s">
        <v>27</v>
      </c>
      <c r="D12" s="16">
        <v>37.862</v>
      </c>
      <c r="E12" s="17">
        <v>34.134</v>
      </c>
      <c r="F12" s="12">
        <f t="shared" si="0"/>
        <v>9.481667</v>
      </c>
      <c r="G12" s="37"/>
      <c r="H12" s="30"/>
      <c r="I12" s="16">
        <v>49.174</v>
      </c>
    </row>
    <row r="13" spans="1:9" ht="15.75" thickBot="1">
      <c r="A13" s="39" t="s">
        <v>3</v>
      </c>
      <c r="B13" s="40" t="s">
        <v>12</v>
      </c>
      <c r="C13" s="2" t="s">
        <v>28</v>
      </c>
      <c r="D13" s="18">
        <v>37.806</v>
      </c>
      <c r="E13" s="19">
        <v>34.084</v>
      </c>
      <c r="F13" s="11">
        <f t="shared" si="0"/>
        <v>9.467778</v>
      </c>
      <c r="G13" s="36">
        <f>AVERAGE(E13,E14)</f>
        <v>34.113</v>
      </c>
      <c r="H13" s="28">
        <f>ROUND((G13/3.6),6)</f>
        <v>9.475833</v>
      </c>
      <c r="I13" s="18">
        <v>49.07</v>
      </c>
    </row>
    <row r="14" spans="1:9" ht="15.75" thickBot="1">
      <c r="A14" s="39"/>
      <c r="B14" s="34"/>
      <c r="C14" s="3" t="s">
        <v>29</v>
      </c>
      <c r="D14" s="16">
        <v>37.869</v>
      </c>
      <c r="E14" s="17">
        <v>34.142</v>
      </c>
      <c r="F14" s="12">
        <f t="shared" si="0"/>
        <v>9.483889</v>
      </c>
      <c r="G14" s="37"/>
      <c r="H14" s="30"/>
      <c r="I14" s="3">
        <v>49.146</v>
      </c>
    </row>
    <row r="15" spans="1:9" ht="15.75" thickBot="1">
      <c r="A15" s="39" t="s">
        <v>4</v>
      </c>
      <c r="B15" s="40" t="s">
        <v>12</v>
      </c>
      <c r="C15" s="2" t="s">
        <v>30</v>
      </c>
      <c r="D15" s="18">
        <v>37.795</v>
      </c>
      <c r="E15" s="19">
        <v>34.071</v>
      </c>
      <c r="F15" s="11">
        <f t="shared" si="0"/>
        <v>9.464167</v>
      </c>
      <c r="G15" s="36">
        <f>AVERAGE(E15,E16)</f>
        <v>34.1495</v>
      </c>
      <c r="H15" s="28">
        <f>ROUND((G15/3.6),6)</f>
        <v>9.485972</v>
      </c>
      <c r="I15" s="2">
        <v>49.162</v>
      </c>
    </row>
    <row r="16" spans="1:9" ht="15.75" thickBot="1">
      <c r="A16" s="39"/>
      <c r="B16" s="34"/>
      <c r="C16" s="3" t="s">
        <v>31</v>
      </c>
      <c r="D16" s="16">
        <v>37.962</v>
      </c>
      <c r="E16" s="17">
        <v>34.228</v>
      </c>
      <c r="F16" s="12">
        <f t="shared" si="0"/>
        <v>9.507778</v>
      </c>
      <c r="G16" s="37"/>
      <c r="H16" s="30"/>
      <c r="I16" s="16">
        <v>49.2</v>
      </c>
    </row>
    <row r="17" spans="1:9" ht="15.75" thickBot="1">
      <c r="A17" s="39" t="s">
        <v>5</v>
      </c>
      <c r="B17" s="40" t="s">
        <v>12</v>
      </c>
      <c r="C17" s="2" t="s">
        <v>32</v>
      </c>
      <c r="D17" s="18">
        <v>38.585</v>
      </c>
      <c r="E17" s="19">
        <v>34.808</v>
      </c>
      <c r="F17" s="11">
        <f t="shared" si="0"/>
        <v>9.668889</v>
      </c>
      <c r="G17" s="36">
        <f>AVERAGE(E17,E18)</f>
        <v>34.524</v>
      </c>
      <c r="H17" s="28">
        <f>ROUND((G17/3.6),6)</f>
        <v>9.59</v>
      </c>
      <c r="I17" s="18">
        <v>49.631</v>
      </c>
    </row>
    <row r="18" spans="1:9" ht="15.75" thickBot="1">
      <c r="A18" s="39"/>
      <c r="B18" s="34"/>
      <c r="C18" s="3" t="s">
        <v>33</v>
      </c>
      <c r="D18" s="16">
        <v>37.975</v>
      </c>
      <c r="E18" s="17">
        <v>34.24</v>
      </c>
      <c r="F18" s="12">
        <f t="shared" si="0"/>
        <v>9.511111</v>
      </c>
      <c r="G18" s="37"/>
      <c r="H18" s="30"/>
      <c r="I18" s="3">
        <v>49.255</v>
      </c>
    </row>
    <row r="19" spans="1:11" ht="15.75" thickBot="1">
      <c r="A19" s="39" t="s">
        <v>6</v>
      </c>
      <c r="B19" s="40" t="s">
        <v>12</v>
      </c>
      <c r="C19" s="2" t="s">
        <v>34</v>
      </c>
      <c r="D19" s="18">
        <v>37.918</v>
      </c>
      <c r="E19" s="19">
        <v>34.189</v>
      </c>
      <c r="F19" s="11">
        <f t="shared" si="0"/>
        <v>9.496944</v>
      </c>
      <c r="G19" s="36">
        <f>AVERAGE(E19,E20)</f>
        <v>34.182500000000005</v>
      </c>
      <c r="H19" s="28">
        <f>ROUND((G19/3.6),6)</f>
        <v>9.495139</v>
      </c>
      <c r="I19" s="18">
        <v>49.12</v>
      </c>
      <c r="K19" s="10"/>
    </row>
    <row r="20" spans="1:9" ht="15.75" thickBot="1">
      <c r="A20" s="39"/>
      <c r="B20" s="34"/>
      <c r="C20" s="4" t="s">
        <v>36</v>
      </c>
      <c r="D20" s="20">
        <v>37.905</v>
      </c>
      <c r="E20" s="21">
        <v>34.176</v>
      </c>
      <c r="F20" s="12">
        <f t="shared" si="0"/>
        <v>9.493333</v>
      </c>
      <c r="G20" s="37"/>
      <c r="H20" s="30"/>
      <c r="I20" s="20">
        <v>49.14</v>
      </c>
    </row>
    <row r="21" spans="1:9" ht="15.75" thickBot="1">
      <c r="A21" s="39" t="s">
        <v>7</v>
      </c>
      <c r="B21" s="40" t="s">
        <v>12</v>
      </c>
      <c r="C21" s="5" t="s">
        <v>37</v>
      </c>
      <c r="D21" s="25">
        <v>37.912</v>
      </c>
      <c r="E21" s="22">
        <v>34.183</v>
      </c>
      <c r="F21" s="11">
        <f t="shared" si="0"/>
        <v>9.495278</v>
      </c>
      <c r="G21" s="36">
        <f>AVERAGE(E21,E22)</f>
        <v>34.158500000000004</v>
      </c>
      <c r="H21" s="28">
        <f>ROUND((G21/3.6),6)</f>
        <v>9.488472</v>
      </c>
      <c r="I21" s="18">
        <v>49.14</v>
      </c>
    </row>
    <row r="22" spans="1:9" ht="15.75" thickBot="1">
      <c r="A22" s="39"/>
      <c r="B22" s="34"/>
      <c r="C22" s="6" t="s">
        <v>38</v>
      </c>
      <c r="D22" s="16">
        <v>37.86</v>
      </c>
      <c r="E22" s="17">
        <v>34.134</v>
      </c>
      <c r="F22" s="12">
        <f t="shared" si="0"/>
        <v>9.481667</v>
      </c>
      <c r="G22" s="37"/>
      <c r="H22" s="30"/>
      <c r="I22" s="16">
        <v>49.102</v>
      </c>
    </row>
    <row r="23" spans="1:9" ht="15">
      <c r="A23" s="43" t="s">
        <v>8</v>
      </c>
      <c r="B23" s="40" t="s">
        <v>12</v>
      </c>
      <c r="C23" s="2" t="s">
        <v>39</v>
      </c>
      <c r="D23" s="18">
        <v>38.706</v>
      </c>
      <c r="E23" s="19">
        <v>34.89</v>
      </c>
      <c r="F23" s="11">
        <f t="shared" si="0"/>
        <v>9.691667</v>
      </c>
      <c r="G23" s="36">
        <f>AVERAGE(E23:E25)</f>
        <v>34.809000000000005</v>
      </c>
      <c r="H23" s="28">
        <f>ROUND((G23/3.6),6)</f>
        <v>9.669167</v>
      </c>
      <c r="I23" s="18">
        <v>50.756</v>
      </c>
    </row>
    <row r="24" spans="1:9" ht="15">
      <c r="A24" s="44"/>
      <c r="B24" s="45"/>
      <c r="C24" s="26" t="s">
        <v>40</v>
      </c>
      <c r="D24" s="25">
        <v>39.04</v>
      </c>
      <c r="E24" s="22">
        <v>35.248</v>
      </c>
      <c r="F24" s="27">
        <f t="shared" si="0"/>
        <v>9.791111</v>
      </c>
      <c r="G24" s="38"/>
      <c r="H24" s="29"/>
      <c r="I24" s="25">
        <v>49.331</v>
      </c>
    </row>
    <row r="25" spans="1:9" ht="15.75" thickBot="1">
      <c r="A25" s="44"/>
      <c r="B25" s="45"/>
      <c r="C25" s="9" t="s">
        <v>41</v>
      </c>
      <c r="D25" s="23">
        <v>38.027</v>
      </c>
      <c r="E25" s="24">
        <v>34.289</v>
      </c>
      <c r="F25" s="12">
        <f t="shared" si="0"/>
        <v>9.524722</v>
      </c>
      <c r="G25" s="37"/>
      <c r="H25" s="30"/>
      <c r="I25" s="23">
        <v>49.265</v>
      </c>
    </row>
    <row r="26" spans="1:9" ht="15.75" thickBot="1">
      <c r="A26" s="39" t="s">
        <v>9</v>
      </c>
      <c r="B26" s="40" t="s">
        <v>12</v>
      </c>
      <c r="C26" s="2" t="s">
        <v>42</v>
      </c>
      <c r="D26" s="18">
        <v>37.968</v>
      </c>
      <c r="E26" s="19">
        <v>34.231</v>
      </c>
      <c r="F26" s="11">
        <f t="shared" si="0"/>
        <v>9.508611</v>
      </c>
      <c r="G26" s="36">
        <f>AVERAGE(E26,E27)</f>
        <v>34.202</v>
      </c>
      <c r="H26" s="28">
        <f>ROUND((G26/3.6),6)</f>
        <v>9.500556</v>
      </c>
      <c r="I26" s="18">
        <v>49.317</v>
      </c>
    </row>
    <row r="27" spans="1:9" ht="15.75" thickBot="1">
      <c r="A27" s="39"/>
      <c r="B27" s="34"/>
      <c r="C27" s="3" t="s">
        <v>43</v>
      </c>
      <c r="D27" s="16">
        <v>37.903</v>
      </c>
      <c r="E27" s="17">
        <v>34.173</v>
      </c>
      <c r="F27" s="12">
        <f t="shared" si="0"/>
        <v>9.4925</v>
      </c>
      <c r="G27" s="37"/>
      <c r="H27" s="30"/>
      <c r="I27" s="16">
        <v>49.172</v>
      </c>
    </row>
    <row r="28" spans="1:9" ht="15.75" thickBot="1">
      <c r="A28" s="39" t="s">
        <v>10</v>
      </c>
      <c r="B28" s="40" t="s">
        <v>12</v>
      </c>
      <c r="C28" s="2" t="s">
        <v>44</v>
      </c>
      <c r="D28" s="18">
        <v>37.851</v>
      </c>
      <c r="E28" s="19">
        <v>34.127</v>
      </c>
      <c r="F28" s="11">
        <f t="shared" si="0"/>
        <v>9.479722</v>
      </c>
      <c r="G28" s="36">
        <f>AVERAGE(E28,E29)</f>
        <v>34.103</v>
      </c>
      <c r="H28" s="28">
        <f>ROUND((G28/3.6),6)</f>
        <v>9.473056</v>
      </c>
      <c r="I28" s="18">
        <v>49.081</v>
      </c>
    </row>
    <row r="29" spans="1:9" ht="15.75" thickBot="1">
      <c r="A29" s="39"/>
      <c r="B29" s="34"/>
      <c r="C29" s="3" t="s">
        <v>45</v>
      </c>
      <c r="D29" s="16">
        <v>37.799</v>
      </c>
      <c r="E29" s="17">
        <v>34.079</v>
      </c>
      <c r="F29" s="12">
        <f t="shared" si="0"/>
        <v>9.466389</v>
      </c>
      <c r="G29" s="37"/>
      <c r="H29" s="30"/>
      <c r="I29" s="16">
        <v>49.027</v>
      </c>
    </row>
    <row r="30" spans="1:9" ht="15.75" thickBot="1">
      <c r="A30" s="39" t="s">
        <v>11</v>
      </c>
      <c r="B30" s="40" t="s">
        <v>12</v>
      </c>
      <c r="C30" s="2" t="s">
        <v>46</v>
      </c>
      <c r="D30" s="18">
        <v>37.912</v>
      </c>
      <c r="E30" s="19">
        <v>34.183</v>
      </c>
      <c r="F30" s="11">
        <f t="shared" si="0"/>
        <v>9.495278</v>
      </c>
      <c r="G30" s="36">
        <f>AVERAGE(E30,E31)</f>
        <v>34.183</v>
      </c>
      <c r="H30" s="28">
        <f>ROUND((G30/3.6),6)</f>
        <v>9.495278</v>
      </c>
      <c r="I30" s="18">
        <v>49.15</v>
      </c>
    </row>
    <row r="31" spans="1:9" ht="15.75" thickBot="1">
      <c r="A31" s="39"/>
      <c r="B31" s="34"/>
      <c r="C31" s="3"/>
      <c r="D31" s="16"/>
      <c r="E31" s="17"/>
      <c r="F31" s="12">
        <f t="shared" si="0"/>
        <v>0</v>
      </c>
      <c r="G31" s="37"/>
      <c r="H31" s="30"/>
      <c r="I31" s="16"/>
    </row>
    <row r="32" ht="15">
      <c r="A32" s="41"/>
    </row>
    <row r="33" ht="15">
      <c r="A33" s="41"/>
    </row>
    <row r="34" spans="1:8" ht="15">
      <c r="A34" s="41"/>
      <c r="G34" s="14"/>
      <c r="H34" s="15"/>
    </row>
    <row r="35" ht="15">
      <c r="A35" s="41"/>
    </row>
  </sheetData>
  <sheetProtection/>
  <mergeCells count="60">
    <mergeCell ref="A1:I3"/>
    <mergeCell ref="I5:I6"/>
    <mergeCell ref="B21:B22"/>
    <mergeCell ref="B7:B8"/>
    <mergeCell ref="E5:E6"/>
    <mergeCell ref="A9:A10"/>
    <mergeCell ref="A15:A16"/>
    <mergeCell ref="C5:C6"/>
    <mergeCell ref="B9:B10"/>
    <mergeCell ref="B11:B12"/>
    <mergeCell ref="D5:D6"/>
    <mergeCell ref="A13:A14"/>
    <mergeCell ref="A11:A12"/>
    <mergeCell ref="B13:B14"/>
    <mergeCell ref="B15:B16"/>
    <mergeCell ref="B30:B31"/>
    <mergeCell ref="A26:A27"/>
    <mergeCell ref="B28:B29"/>
    <mergeCell ref="A28:A29"/>
    <mergeCell ref="B26:B27"/>
    <mergeCell ref="A34:A35"/>
    <mergeCell ref="A5:A6"/>
    <mergeCell ref="B5:B6"/>
    <mergeCell ref="B19:B20"/>
    <mergeCell ref="A19:A20"/>
    <mergeCell ref="A21:A22"/>
    <mergeCell ref="A23:A25"/>
    <mergeCell ref="B23:B25"/>
    <mergeCell ref="A32:A33"/>
    <mergeCell ref="A17:A18"/>
    <mergeCell ref="H17:H18"/>
    <mergeCell ref="H19:H20"/>
    <mergeCell ref="H21:H22"/>
    <mergeCell ref="A30:A31"/>
    <mergeCell ref="A7:A8"/>
    <mergeCell ref="B17:B18"/>
    <mergeCell ref="H26:H27"/>
    <mergeCell ref="H28:H29"/>
    <mergeCell ref="H30:H31"/>
    <mergeCell ref="G21:G22"/>
    <mergeCell ref="H15:H16"/>
    <mergeCell ref="G26:G27"/>
    <mergeCell ref="G28:G29"/>
    <mergeCell ref="G30:G31"/>
    <mergeCell ref="G7:G8"/>
    <mergeCell ref="G9:G10"/>
    <mergeCell ref="G11:G12"/>
    <mergeCell ref="G13:G14"/>
    <mergeCell ref="G15:G16"/>
    <mergeCell ref="G23:G25"/>
    <mergeCell ref="H23:H25"/>
    <mergeCell ref="G5:G6"/>
    <mergeCell ref="F5:F6"/>
    <mergeCell ref="H5:H6"/>
    <mergeCell ref="H7:H8"/>
    <mergeCell ref="H9:H10"/>
    <mergeCell ref="G19:G20"/>
    <mergeCell ref="G17:G18"/>
    <mergeCell ref="H11:H12"/>
    <mergeCell ref="H13:H14"/>
  </mergeCells>
  <printOptions/>
  <pageMargins left="0.7" right="0.7" top="0.75" bottom="0.75" header="0.3" footer="0.3"/>
  <pageSetup horizontalDpi="600" verticalDpi="600" orientation="portrait" paperSize="9" r:id="rId1"/>
  <ignoredErrors>
    <ignoredError sqref="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2018-12-14T12:35:12Z</dcterms:modified>
  <cp:category/>
  <cp:version/>
  <cp:contentType/>
  <cp:contentStatus/>
</cp:coreProperties>
</file>